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72\"/>
    </mc:Choice>
  </mc:AlternateContent>
  <xr:revisionPtr revIDLastSave="0" documentId="13_ncr:1_{DB39223D-1FFC-435B-8385-4CDCA948362A}" xr6:coauthVersionLast="47" xr6:coauthVersionMax="47" xr10:uidLastSave="{00000000-0000-0000-0000-000000000000}"/>
  <bookViews>
    <workbookView xWindow="168" yWindow="152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27-02-01" sheetId="5" r:id="rId5"/>
    <sheet name="ОСР 27-09-01" sheetId="6" r:id="rId6"/>
    <sheet name="ОСР 27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2" i="2" l="1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<sst xmlns="http://schemas.openxmlformats.org/spreadsheetml/2006/main" count="298" uniqueCount="150">
  <si>
    <t>СВОДКА ЗАТРАТ</t>
  </si>
  <si>
    <t>P_0272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</si>
  <si>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</si>
  <si>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</si>
  <si>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</si>
  <si>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</si>
  <si>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</si>
  <si>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</si>
  <si>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</si>
  <si>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</si>
  <si>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</si>
  <si>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</si>
  <si>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</si>
  <si>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</si>
  <si>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</si>
  <si>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</si>
  <si>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</si>
  <si>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</si>
  <si>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</si>
  <si>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</si>
  <si>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</si>
  <si>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</si>
  <si>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</si>
  <si>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</si>
  <si>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</si>
  <si>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</si>
  <si>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</si>
  <si>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</si>
  <si>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</si>
  <si>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</si>
  <si>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</si>
  <si>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</si>
  <si>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</si>
  <si>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</si>
  <si>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</si>
  <si>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</si>
  <si>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</si>
  <si>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</si>
  <si>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</si>
  <si>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</si>
  <si>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</si>
  <si>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</si>
  <si>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</si>
  <si>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</si>
  <si>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</si>
  <si>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</si>
  <si>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</si>
  <si>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</si>
  <si>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</si>
  <si>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</si>
  <si>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</si>
  <si>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</si>
  <si>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</si>
  <si>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</si>
  <si>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</si>
  <si>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</si>
  <si>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</si>
  <si>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</si>
  <si>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</si>
  <si>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</si>
  <si>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</si>
  <si>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</si>
  <si>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</si>
  <si>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</si>
  <si>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</si>
  <si>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</si>
  <si>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</si>
  <si>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</si>
  <si>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</si>
  <si>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</si>
  <si>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</si>
  <si>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</si>
  <si>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</si>
  <si>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</si>
  <si>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</si>
  <si>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518-12-01</t>
  </si>
  <si>
    <t>Проектные и изыскательские работы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</si>
  <si>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</si>
  <si>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</si>
  <si>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</si>
  <si>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</si>
  <si>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</si>
  <si>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</si>
  <si>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</si>
  <si>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</si>
  <si>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</si>
  <si>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</si>
  <si>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</si>
  <si>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</si>
  <si>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</si>
  <si>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</si>
  <si>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</si>
  <si>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</si>
  <si>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</si>
  <si>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</si>
  <si>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</si>
  <si>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</si>
  <si>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</si>
  <si>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</si>
  <si>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</si>
  <si>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</si>
  <si>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</si>
  <si>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</si>
  <si>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</si>
  <si>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</si>
  <si>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</si>
  <si>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</si>
  <si>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</si>
  <si>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</si>
  <si>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</si>
  <si>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</si>
  <si>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</si>
  <si>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</si>
  <si>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</si>
  <si>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</si>
  <si>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</si>
  <si>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</si>
  <si>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</si>
  <si>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</si>
  <si>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</si>
  <si>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</si>
  <si>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Восстановление дорожного покрытия при прокладке кабельной линии (м.б вкл в любую КЛ)</t>
  </si>
  <si>
    <t>км2</t>
  </si>
  <si>
    <t>"Реконструкция КЛ-0,4 кВ от КТП Сок 306/250кВА" Красноярский район Самарская область</t>
  </si>
  <si>
    <t>ОСР 27-02-01</t>
  </si>
  <si>
    <t>Реконструкция КЛ одноцепная</t>
  </si>
  <si>
    <t>км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</si>
  <si>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</si>
  <si>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</si>
  <si>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</si>
  <si>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</si>
  <si>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</si>
  <si>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</si>
  <si>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</si>
  <si>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</si>
  <si>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</si>
  <si>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</si>
  <si>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</si>
  <si>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</si>
  <si>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</si>
  <si>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3х120мк</t>
  </si>
  <si>
    <t>ФСБЦ-21.1.07.02-1148</t>
  </si>
  <si>
    <t>Труба полиэтиленовая толстостенная гладкая 110*8,1мм</t>
  </si>
  <si>
    <t>Реконструкция КЛ-0,4 кВ к жд Орлова 18В г.о. Отрадный Самарская область (0,075 км)</t>
  </si>
  <si>
    <t>Реконструкция КЛ-0,4 кВ к жд Орлова 18В г.о. Отрадный Самарская область (0,075 км)</t>
  </si>
  <si>
    <t>Реконструкция КЛ-0,4 кВ к жд Орлова 18В г.о. Отрадный Самарская область (0,075 км)</t>
  </si>
  <si>
    <t>Реконструкция КЛ-0,4 кВ к жд Орлова 18В г.о. Отрадный Самарская область (0,075 км)</t>
  </si>
  <si>
    <t>Реконструкция КЛ-0,4 кВ к жд Орлова 18В г.о. Отрадный Самарская область (0,075 км)</t>
  </si>
  <si>
    <t>Реконструкция КЛ-0,4 кВ к жд Орлова 18В г.о. Отрадный Самарская область (0,075 км)</t>
  </si>
  <si>
    <t>Реконструкция КЛ-0,4 кВ к жд Орлова 18В г.о. Отрадный Самарская область (0,075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</si>
</sst>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_-;\-* #\ ##0.00000_-;_-* &quot;-&quot;??_-;_-@_-"/>
    <numFmt numFmtId="179" formatCode="#\ ##0.000000"/>
    <numFmt numFmtId="180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8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3" fillId="0" borderId="1" xfId="1" applyNumberFormat="1" applyFont="1" applyFill="1" applyBorder="1" applyAlignment="1">
      <alignment horizontal="left" vertical="center" wrapText="1" indent="18"/>
    </xf>
    <xf numFmtId="182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B16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44140625" customWidth="1"/>
    <col min="9" max="9" width="15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143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ССР!D72+ССР!E72</f>
        <v>992.45904073745703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ССР!F72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(ССР!G68)*1.2</f>
        <v>71.454726283670297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1063.9137670211301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177.318957021128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3">
        <f>ROUND(C38*I35,5)</f>
        <v>1177.2572700000001</v>
      </c>
      <c r="D40" s="57"/>
      <c r="E40" s="66">
        <f>D40-C40</f>
        <v>-1177.2572700000001</v>
      </c>
      <c r="F40" s="67"/>
      <c r="G40" s="51"/>
      <c r="H40" s="51"/>
      <c r="I40" s="51"/>
    </row>
    <row r="41" spans="1:9" ht="15.6">
      <c r="A41" s="50"/>
      <c r="B41" s="53"/>
      <c r="C41" s="74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4">
        <f>C40+C32</f>
        <v>1177.2572700000001</v>
      </c>
      <c r="D42" s="57"/>
      <c r="E42" s="66">
        <f>D42-C42</f>
        <v>-1177.2572700000001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144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21.391805377720999</v>
      </c>
      <c r="E25" s="41">
        <v>0</v>
      </c>
      <c r="F25" s="41">
        <v>0</v>
      </c>
      <c r="G25" s="41">
        <v>0</v>
      </c>
      <c r="H25" s="41">
        <v>21.391805377720999</v>
      </c>
    </row>
    <row r="26" spans="1:8" ht="31.2">
      <c r="A26" s="2">
        <v>2</v>
      </c>
      <c r="B26" s="2" t="s">
        <v>41</v>
      </c>
      <c r="C26" s="42" t="s">
        <v>42</v>
      </c>
      <c r="D26" s="41">
        <v>698.24883279825997</v>
      </c>
      <c r="E26" s="41">
        <v>47.551709153010997</v>
      </c>
      <c r="F26" s="41">
        <v>0</v>
      </c>
      <c r="G26" s="41">
        <v>0</v>
      </c>
      <c r="H26" s="41">
        <v>745.80054195127002</v>
      </c>
    </row>
    <row r="27" spans="1:8">
      <c r="A27" s="2"/>
      <c r="B27" s="33"/>
      <c r="C27" s="33" t="s">
        <v>43</v>
      </c>
      <c r="D27" s="41">
        <v>719.64063817598003</v>
      </c>
      <c r="E27" s="41">
        <v>47.551709153010997</v>
      </c>
      <c r="F27" s="41">
        <v>0</v>
      </c>
      <c r="G27" s="41">
        <v>0</v>
      </c>
      <c r="H27" s="41">
        <v>767.19234732898997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719.64063817598003</v>
      </c>
      <c r="E43" s="41">
        <v>47.551709153010997</v>
      </c>
      <c r="F43" s="41">
        <v>0</v>
      </c>
      <c r="G43" s="41">
        <v>0</v>
      </c>
      <c r="H43" s="41">
        <v>767.19234732898997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0.42783610755441998</v>
      </c>
      <c r="E45" s="41">
        <v>0</v>
      </c>
      <c r="F45" s="41">
        <v>0</v>
      </c>
      <c r="G45" s="41">
        <v>0</v>
      </c>
      <c r="H45" s="41">
        <v>0.42783610755441998</v>
      </c>
    </row>
    <row r="46" spans="1:8" ht="31.2">
      <c r="A46" s="2">
        <v>4</v>
      </c>
      <c r="B46" s="2" t="s">
        <v>56</v>
      </c>
      <c r="C46" s="42" t="s">
        <v>58</v>
      </c>
      <c r="D46" s="41">
        <v>13.964976655965</v>
      </c>
      <c r="E46" s="41">
        <v>0.95103418306022003</v>
      </c>
      <c r="F46" s="41">
        <v>0</v>
      </c>
      <c r="G46" s="41">
        <v>0</v>
      </c>
      <c r="H46" s="41">
        <v>14.916010839025001</v>
      </c>
    </row>
    <row r="47" spans="1:8">
      <c r="A47" s="2"/>
      <c r="B47" s="33"/>
      <c r="C47" s="33" t="s">
        <v>59</v>
      </c>
      <c r="D47" s="41">
        <v>14.39281276352</v>
      </c>
      <c r="E47" s="41">
        <v>0.95103418306022003</v>
      </c>
      <c r="F47" s="41">
        <v>0</v>
      </c>
      <c r="G47" s="41">
        <v>0</v>
      </c>
      <c r="H47" s="41">
        <v>15.343846946579999</v>
      </c>
    </row>
    <row r="48" spans="1:8">
      <c r="A48" s="2"/>
      <c r="B48" s="33"/>
      <c r="C48" s="33" t="s">
        <v>60</v>
      </c>
      <c r="D48" s="41">
        <v>734.03345093949997</v>
      </c>
      <c r="E48" s="41">
        <v>48.502743336070999</v>
      </c>
      <c r="F48" s="41">
        <v>0</v>
      </c>
      <c r="G48" s="41">
        <v>0</v>
      </c>
      <c r="H48" s="41">
        <v>782.53619427556998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62</v>
      </c>
      <c r="C50" s="48" t="s">
        <v>63</v>
      </c>
      <c r="D50" s="41">
        <v>0.56949264276569</v>
      </c>
      <c r="E50" s="41">
        <v>0</v>
      </c>
      <c r="F50" s="41">
        <v>0</v>
      </c>
      <c r="G50" s="41">
        <v>0</v>
      </c>
      <c r="H50" s="41">
        <v>0.56949264276569</v>
      </c>
    </row>
    <row r="51" spans="1:8">
      <c r="A51" s="2">
        <v>6</v>
      </c>
      <c r="B51" s="2" t="s">
        <v>64</v>
      </c>
      <c r="C51" s="48" t="s">
        <v>65</v>
      </c>
      <c r="D51" s="41">
        <v>0</v>
      </c>
      <c r="E51" s="41">
        <v>0</v>
      </c>
      <c r="F51" s="41">
        <v>0</v>
      </c>
      <c r="G51" s="41">
        <v>2.2677417181764001</v>
      </c>
      <c r="H51" s="41">
        <v>2.2677417181764001</v>
      </c>
    </row>
    <row r="52" spans="1:8" ht="31.2">
      <c r="A52" s="2">
        <v>7</v>
      </c>
      <c r="B52" s="2" t="s">
        <v>62</v>
      </c>
      <c r="C52" s="48" t="s">
        <v>66</v>
      </c>
      <c r="D52" s="41">
        <v>18.588780426755999</v>
      </c>
      <c r="E52" s="41">
        <v>1.2659216010715</v>
      </c>
      <c r="F52" s="41">
        <v>0</v>
      </c>
      <c r="G52" s="41">
        <v>0</v>
      </c>
      <c r="H52" s="41">
        <v>19.854702027826999</v>
      </c>
    </row>
    <row r="53" spans="1:8">
      <c r="A53" s="2">
        <v>8</v>
      </c>
      <c r="B53" s="2" t="s">
        <v>67</v>
      </c>
      <c r="C53" s="48" t="s">
        <v>68</v>
      </c>
      <c r="D53" s="41">
        <v>0</v>
      </c>
      <c r="E53" s="41">
        <v>0</v>
      </c>
      <c r="F53" s="41">
        <v>0</v>
      </c>
      <c r="G53" s="41">
        <v>10.647847265625</v>
      </c>
      <c r="H53" s="41">
        <v>10.647847265625</v>
      </c>
    </row>
    <row r="54" spans="1:8">
      <c r="A54" s="2"/>
      <c r="B54" s="33"/>
      <c r="C54" s="33" t="s">
        <v>69</v>
      </c>
      <c r="D54" s="41">
        <v>19.158273069522</v>
      </c>
      <c r="E54" s="41">
        <v>1.2659216010715</v>
      </c>
      <c r="F54" s="41">
        <v>0</v>
      </c>
      <c r="G54" s="41">
        <v>12.915588983800999</v>
      </c>
      <c r="H54" s="41">
        <v>33.339783654393997</v>
      </c>
    </row>
    <row r="55" spans="1:8">
      <c r="A55" s="2"/>
      <c r="B55" s="33"/>
      <c r="C55" s="33" t="s">
        <v>70</v>
      </c>
      <c r="D55" s="41">
        <v>753.19172400902005</v>
      </c>
      <c r="E55" s="41">
        <v>49.768664937143001</v>
      </c>
      <c r="F55" s="41">
        <v>0</v>
      </c>
      <c r="G55" s="41">
        <v>12.915588983800999</v>
      </c>
      <c r="H55" s="41">
        <v>815.87597792996996</v>
      </c>
    </row>
    <row r="56" spans="1:8" ht="31.5" customHeight="1">
      <c r="A56" s="2"/>
      <c r="B56" s="33"/>
      <c r="C56" s="33" t="s">
        <v>71</v>
      </c>
      <c r="D56" s="41"/>
      <c r="E56" s="41"/>
      <c r="F56" s="41"/>
      <c r="G56" s="41"/>
      <c r="H56" s="41"/>
    </row>
    <row r="57" spans="1:8">
      <c r="A57" s="2"/>
      <c r="B57" s="2"/>
      <c r="C57" s="48"/>
      <c r="D57" s="41"/>
      <c r="E57" s="41"/>
      <c r="F57" s="41"/>
      <c r="G57" s="41"/>
      <c r="H57" s="41">
        <f>SUM(D57:G57)</f>
        <v>0</v>
      </c>
    </row>
    <row r="58" spans="1:8">
      <c r="A58" s="2"/>
      <c r="B58" s="33"/>
      <c r="C58" s="33" t="s">
        <v>72</v>
      </c>
      <c r="D58" s="41">
        <f>SUM(D57:D57)</f>
        <v>0</v>
      </c>
      <c r="E58" s="41">
        <f>SUM(E57:E57)</f>
        <v>0</v>
      </c>
      <c r="F58" s="41">
        <f>SUM(F57:F57)</f>
        <v>0</v>
      </c>
      <c r="G58" s="41">
        <f>SUM(G57:G57)</f>
        <v>0</v>
      </c>
      <c r="H58" s="41">
        <f>SUM(D58:G58)</f>
        <v>0</v>
      </c>
    </row>
    <row r="59" spans="1:8">
      <c r="A59" s="2"/>
      <c r="B59" s="33"/>
      <c r="C59" s="33" t="s">
        <v>73</v>
      </c>
      <c r="D59" s="41">
        <v>753.19172400902005</v>
      </c>
      <c r="E59" s="41">
        <v>49.768664937143001</v>
      </c>
      <c r="F59" s="41">
        <v>0</v>
      </c>
      <c r="G59" s="41">
        <v>12.915588983800999</v>
      </c>
      <c r="H59" s="41">
        <v>815.87597792996996</v>
      </c>
    </row>
    <row r="60" spans="1:8" ht="157.5" customHeight="1">
      <c r="A60" s="2"/>
      <c r="B60" s="33"/>
      <c r="C60" s="33" t="s">
        <v>74</v>
      </c>
      <c r="D60" s="41"/>
      <c r="E60" s="41"/>
      <c r="F60" s="41"/>
      <c r="G60" s="41"/>
      <c r="H60" s="41"/>
    </row>
    <row r="61" spans="1:8">
      <c r="A61" s="2">
        <v>9</v>
      </c>
      <c r="B61" s="2" t="s">
        <v>75</v>
      </c>
      <c r="C61" s="48" t="s">
        <v>76</v>
      </c>
      <c r="D61" s="41">
        <v>0</v>
      </c>
      <c r="E61" s="41">
        <v>0</v>
      </c>
      <c r="F61" s="41">
        <v>0</v>
      </c>
      <c r="G61" s="41">
        <v>1.9073469487170001</v>
      </c>
      <c r="H61" s="41">
        <v>1.9073469487170001</v>
      </c>
    </row>
    <row r="62" spans="1:8">
      <c r="A62" s="2">
        <v>10</v>
      </c>
      <c r="B62" s="2" t="s">
        <v>77</v>
      </c>
      <c r="C62" s="48" t="s">
        <v>76</v>
      </c>
      <c r="D62" s="41">
        <v>0</v>
      </c>
      <c r="E62" s="41">
        <v>0</v>
      </c>
      <c r="F62" s="41">
        <v>0</v>
      </c>
      <c r="G62" s="41">
        <v>42.988331287279998</v>
      </c>
      <c r="H62" s="41">
        <v>42.988331287279998</v>
      </c>
    </row>
    <row r="63" spans="1:8">
      <c r="A63" s="2"/>
      <c r="B63" s="33"/>
      <c r="C63" s="33" t="s">
        <v>78</v>
      </c>
      <c r="D63" s="41">
        <v>0</v>
      </c>
      <c r="E63" s="41">
        <v>0</v>
      </c>
      <c r="F63" s="41">
        <v>0</v>
      </c>
      <c r="G63" s="41">
        <v>44.895678235997003</v>
      </c>
      <c r="H63" s="41">
        <v>44.895678235997003</v>
      </c>
    </row>
    <row r="64" spans="1:8">
      <c r="A64" s="2"/>
      <c r="B64" s="33"/>
      <c r="C64" s="33" t="s">
        <v>79</v>
      </c>
      <c r="D64" s="41">
        <v>753.19172400902005</v>
      </c>
      <c r="E64" s="41">
        <v>49.768664937143001</v>
      </c>
      <c r="F64" s="41">
        <v>0</v>
      </c>
      <c r="G64" s="41">
        <v>57.811267219797998</v>
      </c>
      <c r="H64" s="41">
        <v>860.77165616596005</v>
      </c>
    </row>
    <row r="65" spans="1:8">
      <c r="A65" s="2"/>
      <c r="B65" s="33"/>
      <c r="C65" s="33" t="s">
        <v>80</v>
      </c>
      <c r="D65" s="41"/>
      <c r="E65" s="41"/>
      <c r="F65" s="41"/>
      <c r="G65" s="41"/>
      <c r="H65" s="41"/>
    </row>
    <row r="66" spans="1:8" ht="47.25" customHeight="1">
      <c r="A66" s="2">
        <v>11</v>
      </c>
      <c r="B66" s="2" t="s">
        <v>81</v>
      </c>
      <c r="C66" s="48" t="s">
        <v>82</v>
      </c>
      <c r="D66" s="41">
        <f>D64*3%</f>
        <v>22.595751720270599</v>
      </c>
      <c r="E66" s="41">
        <f>E64*3%</f>
        <v>1.4930599481142901</v>
      </c>
      <c r="F66" s="41">
        <f>F64*3%</f>
        <v>0</v>
      </c>
      <c r="G66" s="41">
        <f>G64*3%</f>
        <v>1.7343380165939399</v>
      </c>
      <c r="H66" s="41">
        <f>SUM(D66:G66)</f>
        <v>25.823149684978802</v>
      </c>
    </row>
    <row r="67" spans="1:8">
      <c r="A67" s="2"/>
      <c r="B67" s="33"/>
      <c r="C67" s="33" t="s">
        <v>83</v>
      </c>
      <c r="D67" s="41">
        <f>D66</f>
        <v>22.595751720270599</v>
      </c>
      <c r="E67" s="41">
        <f>E66</f>
        <v>1.4930599481142901</v>
      </c>
      <c r="F67" s="41">
        <f>F66</f>
        <v>0</v>
      </c>
      <c r="G67" s="41">
        <f>G66</f>
        <v>1.7343380165939399</v>
      </c>
      <c r="H67" s="41">
        <f>SUM(D67:G67)</f>
        <v>25.823149684978802</v>
      </c>
    </row>
    <row r="68" spans="1:8">
      <c r="A68" s="2"/>
      <c r="B68" s="33"/>
      <c r="C68" s="33" t="s">
        <v>84</v>
      </c>
      <c r="D68" s="41">
        <f>D67+D64</f>
        <v>775.78747572929103</v>
      </c>
      <c r="E68" s="41">
        <f>E67+E64</f>
        <v>51.261724885257301</v>
      </c>
      <c r="F68" s="41">
        <f>F67+F64</f>
        <v>0</v>
      </c>
      <c r="G68" s="41">
        <f>G67+G64</f>
        <v>59.5456052363919</v>
      </c>
      <c r="H68" s="41">
        <f>SUM(D68:G68)</f>
        <v>886.59480585094002</v>
      </c>
    </row>
    <row r="69" spans="1:8">
      <c r="A69" s="2"/>
      <c r="B69" s="33"/>
      <c r="C69" s="33" t="s">
        <v>85</v>
      </c>
      <c r="D69" s="41"/>
      <c r="E69" s="41"/>
      <c r="F69" s="41"/>
      <c r="G69" s="41"/>
      <c r="H69" s="41"/>
    </row>
    <row r="70" spans="1:8">
      <c r="A70" s="2">
        <v>12</v>
      </c>
      <c r="B70" s="2" t="s">
        <v>86</v>
      </c>
      <c r="C70" s="48" t="s">
        <v>87</v>
      </c>
      <c r="D70" s="41">
        <f>D68*20%</f>
        <v>155.15749514585801</v>
      </c>
      <c r="E70" s="41">
        <f>E68*20%</f>
        <v>10.2523449770515</v>
      </c>
      <c r="F70" s="41">
        <f>F68*20%</f>
        <v>0</v>
      </c>
      <c r="G70" s="41">
        <f>G68*20%</f>
        <v>11.909121047278401</v>
      </c>
      <c r="H70" s="41">
        <f>SUM(D70:G70)</f>
        <v>177.318961170188</v>
      </c>
    </row>
    <row r="71" spans="1:8">
      <c r="A71" s="2"/>
      <c r="B71" s="33"/>
      <c r="C71" s="33" t="s">
        <v>88</v>
      </c>
      <c r="D71" s="41">
        <f>D70</f>
        <v>155.15749514585801</v>
      </c>
      <c r="E71" s="41">
        <f>E70</f>
        <v>10.2523449770515</v>
      </c>
      <c r="F71" s="41">
        <f>F70</f>
        <v>0</v>
      </c>
      <c r="G71" s="41">
        <f>G70</f>
        <v>11.909121047278401</v>
      </c>
      <c r="H71" s="41">
        <f>SUM(D71:G71)</f>
        <v>177.318961170188</v>
      </c>
    </row>
    <row r="72" spans="1:8">
      <c r="A72" s="2"/>
      <c r="B72" s="33"/>
      <c r="C72" s="33" t="s">
        <v>89</v>
      </c>
      <c r="D72" s="41">
        <f>D71+D68</f>
        <v>930.94497087514901</v>
      </c>
      <c r="E72" s="41">
        <f>E71+E68</f>
        <v>61.514069862308801</v>
      </c>
      <c r="F72" s="41">
        <f>F71+F68</f>
        <v>0</v>
      </c>
      <c r="G72" s="41">
        <f>G71+G68</f>
        <v>71.454726283670297</v>
      </c>
      <c r="H72" s="41">
        <f>SUM(D72:G72)</f>
        <v>1063.9137670211301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97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1.9073469487170001</v>
      </c>
      <c r="H13" s="32">
        <v>1.9073469487170001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1.9073469487170001</v>
      </c>
      <c r="H14" s="32">
        <v>1.9073469487170001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698.24883279825997</v>
      </c>
      <c r="E13" s="32">
        <v>47.551709153010997</v>
      </c>
      <c r="F13" s="32">
        <v>0</v>
      </c>
      <c r="G13" s="32">
        <v>0</v>
      </c>
      <c r="H13" s="32">
        <v>745.80054195127002</v>
      </c>
      <c r="J13" s="20"/>
    </row>
    <row r="14" spans="1:14">
      <c r="A14" s="2"/>
      <c r="B14" s="33"/>
      <c r="C14" s="33" t="s">
        <v>98</v>
      </c>
      <c r="D14" s="32">
        <v>698.24883279825997</v>
      </c>
      <c r="E14" s="32">
        <v>47.551709153010997</v>
      </c>
      <c r="F14" s="32">
        <v>0</v>
      </c>
      <c r="G14" s="32">
        <v>0</v>
      </c>
      <c r="H14" s="32">
        <v>745.80054195127002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106</v>
      </c>
      <c r="D13" s="32">
        <v>0</v>
      </c>
      <c r="E13" s="32">
        <v>0</v>
      </c>
      <c r="F13" s="32">
        <v>0</v>
      </c>
      <c r="G13" s="32">
        <v>2.2677417181764001</v>
      </c>
      <c r="H13" s="32">
        <v>2.2677417181764001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2.2677417181764001</v>
      </c>
      <c r="H14" s="32">
        <v>2.2677417181764001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149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95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76</v>
      </c>
      <c r="D13" s="32">
        <v>0</v>
      </c>
      <c r="E13" s="32">
        <v>0</v>
      </c>
      <c r="F13" s="32">
        <v>0</v>
      </c>
      <c r="G13" s="32">
        <v>42.988331287279998</v>
      </c>
      <c r="H13" s="32">
        <v>42.988331287279998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42.988331287279998</v>
      </c>
      <c r="H14" s="32">
        <v>42.988331287279998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opLeftCell="A18" zoomScale="55" zoomScaleNormal="5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108</v>
      </c>
      <c r="B1" s="10" t="s">
        <v>109</v>
      </c>
      <c r="C1" s="10" t="s">
        <v>110</v>
      </c>
      <c r="D1" s="10" t="s">
        <v>111</v>
      </c>
      <c r="E1" s="10" t="s">
        <v>112</v>
      </c>
      <c r="F1" s="10" t="s">
        <v>113</v>
      </c>
      <c r="G1" s="10" t="s">
        <v>114</v>
      </c>
      <c r="H1" s="10" t="s">
        <v>115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94</v>
      </c>
      <c r="B3" s="94"/>
      <c r="C3" s="11"/>
      <c r="D3" s="12">
        <v>0</v>
      </c>
      <c r="E3" s="13"/>
      <c r="F3" s="13"/>
      <c r="G3" s="13"/>
      <c r="H3" s="14"/>
    </row>
    <row r="4" spans="1:8">
      <c r="A4" s="99" t="s">
        <v>116</v>
      </c>
      <c r="B4" s="15" t="s">
        <v>117</v>
      </c>
      <c r="C4" s="11"/>
      <c r="D4" s="12">
        <v>0</v>
      </c>
      <c r="E4" s="13"/>
      <c r="F4" s="13"/>
      <c r="G4" s="13"/>
      <c r="H4" s="14"/>
    </row>
    <row r="5" spans="1:8">
      <c r="A5" s="99"/>
      <c r="B5" s="15" t="s">
        <v>118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119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120</v>
      </c>
      <c r="C7" s="10"/>
      <c r="D7" s="12">
        <v>0</v>
      </c>
      <c r="E7" s="13"/>
      <c r="F7" s="13"/>
      <c r="G7" s="13"/>
      <c r="H7" s="16"/>
    </row>
    <row r="8" spans="1:8">
      <c r="A8" s="95" t="s">
        <v>97</v>
      </c>
      <c r="B8" s="96"/>
      <c r="C8" s="99" t="s">
        <v>121</v>
      </c>
      <c r="D8" s="17">
        <v>0</v>
      </c>
      <c r="E8" s="13">
        <v>3.0000000000000001E-5</v>
      </c>
      <c r="F8" s="13" t="s">
        <v>122</v>
      </c>
      <c r="G8" s="17">
        <v>0</v>
      </c>
      <c r="H8" s="16"/>
    </row>
    <row r="9" spans="1:8">
      <c r="A9" s="101">
        <v>1</v>
      </c>
      <c r="B9" s="15" t="s">
        <v>117</v>
      </c>
      <c r="C9" s="99"/>
      <c r="D9" s="17">
        <v>0</v>
      </c>
      <c r="E9" s="13"/>
      <c r="F9" s="13"/>
      <c r="G9" s="13"/>
      <c r="H9" s="100" t="s">
        <v>123</v>
      </c>
    </row>
    <row r="10" spans="1:8">
      <c r="A10" s="99"/>
      <c r="B10" s="15" t="s">
        <v>118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119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120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100</v>
      </c>
      <c r="B13" s="94"/>
      <c r="C13" s="10"/>
      <c r="D13" s="12">
        <v>1.9073469487170001</v>
      </c>
      <c r="E13" s="13"/>
      <c r="F13" s="13"/>
      <c r="G13" s="13"/>
      <c r="H13" s="16"/>
    </row>
    <row r="14" spans="1:8">
      <c r="A14" s="99" t="s">
        <v>75</v>
      </c>
      <c r="B14" s="15" t="s">
        <v>117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118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119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120</v>
      </c>
      <c r="C17" s="10"/>
      <c r="D17" s="12">
        <v>1.9073469487170001</v>
      </c>
      <c r="E17" s="13"/>
      <c r="F17" s="13"/>
      <c r="G17" s="13"/>
      <c r="H17" s="16"/>
    </row>
    <row r="18" spans="1:8">
      <c r="A18" s="95" t="s">
        <v>100</v>
      </c>
      <c r="B18" s="96"/>
      <c r="C18" s="99" t="s">
        <v>121</v>
      </c>
      <c r="D18" s="17">
        <v>1.9073469487170001</v>
      </c>
      <c r="E18" s="13">
        <v>3.0000000000000001E-5</v>
      </c>
      <c r="F18" s="13" t="s">
        <v>122</v>
      </c>
      <c r="G18" s="17">
        <v>63578.231623901003</v>
      </c>
      <c r="H18" s="16"/>
    </row>
    <row r="19" spans="1:8">
      <c r="A19" s="101">
        <v>1</v>
      </c>
      <c r="B19" s="15" t="s">
        <v>117</v>
      </c>
      <c r="C19" s="99"/>
      <c r="D19" s="17">
        <v>0</v>
      </c>
      <c r="E19" s="13"/>
      <c r="F19" s="13"/>
      <c r="G19" s="13"/>
      <c r="H19" s="100" t="s">
        <v>123</v>
      </c>
    </row>
    <row r="20" spans="1:8">
      <c r="A20" s="99"/>
      <c r="B20" s="15" t="s">
        <v>118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119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120</v>
      </c>
      <c r="C22" s="99"/>
      <c r="D22" s="17">
        <v>1.9073469487170001</v>
      </c>
      <c r="E22" s="13"/>
      <c r="F22" s="13"/>
      <c r="G22" s="13"/>
      <c r="H22" s="100"/>
    </row>
    <row r="23" spans="1:8" ht="24.6">
      <c r="A23" s="97" t="s">
        <v>42</v>
      </c>
      <c r="B23" s="94"/>
      <c r="C23" s="10"/>
      <c r="D23" s="12">
        <v>745.80054195127002</v>
      </c>
      <c r="E23" s="13"/>
      <c r="F23" s="13"/>
      <c r="G23" s="13"/>
      <c r="H23" s="16"/>
    </row>
    <row r="24" spans="1:8">
      <c r="A24" s="99" t="s">
        <v>124</v>
      </c>
      <c r="B24" s="15" t="s">
        <v>117</v>
      </c>
      <c r="C24" s="10"/>
      <c r="D24" s="12">
        <v>698.24883279825997</v>
      </c>
      <c r="E24" s="13"/>
      <c r="F24" s="13"/>
      <c r="G24" s="13"/>
      <c r="H24" s="16"/>
    </row>
    <row r="25" spans="1:8">
      <c r="A25" s="99"/>
      <c r="B25" s="15" t="s">
        <v>118</v>
      </c>
      <c r="C25" s="10"/>
      <c r="D25" s="12">
        <v>47.551709153010997</v>
      </c>
      <c r="E25" s="13"/>
      <c r="F25" s="13"/>
      <c r="G25" s="13"/>
      <c r="H25" s="16"/>
    </row>
    <row r="26" spans="1:8">
      <c r="A26" s="99"/>
      <c r="B26" s="15" t="s">
        <v>119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120</v>
      </c>
      <c r="C27" s="10"/>
      <c r="D27" s="12">
        <v>0</v>
      </c>
      <c r="E27" s="13"/>
      <c r="F27" s="13"/>
      <c r="G27" s="13"/>
      <c r="H27" s="16"/>
    </row>
    <row r="28" spans="1:8">
      <c r="A28" s="95" t="s">
        <v>104</v>
      </c>
      <c r="B28" s="96"/>
      <c r="C28" s="99" t="s">
        <v>125</v>
      </c>
      <c r="D28" s="17">
        <v>745.80054195127002</v>
      </c>
      <c r="E28" s="13">
        <v>7.4999999999999997E-2</v>
      </c>
      <c r="F28" s="13" t="s">
        <v>126</v>
      </c>
      <c r="G28" s="17">
        <v>9944.0072260168999</v>
      </c>
      <c r="H28" s="16"/>
    </row>
    <row r="29" spans="1:8">
      <c r="A29" s="101">
        <v>1</v>
      </c>
      <c r="B29" s="15" t="s">
        <v>117</v>
      </c>
      <c r="C29" s="99"/>
      <c r="D29" s="17">
        <v>698.24883279825997</v>
      </c>
      <c r="E29" s="13"/>
      <c r="F29" s="13"/>
      <c r="G29" s="13"/>
      <c r="H29" s="100" t="s">
        <v>42</v>
      </c>
    </row>
    <row r="30" spans="1:8">
      <c r="A30" s="99"/>
      <c r="B30" s="15" t="s">
        <v>118</v>
      </c>
      <c r="C30" s="99"/>
      <c r="D30" s="17">
        <v>47.551709153010997</v>
      </c>
      <c r="E30" s="13"/>
      <c r="F30" s="13"/>
      <c r="G30" s="13"/>
      <c r="H30" s="100"/>
    </row>
    <row r="31" spans="1:8">
      <c r="A31" s="99"/>
      <c r="B31" s="15" t="s">
        <v>119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120</v>
      </c>
      <c r="C32" s="99"/>
      <c r="D32" s="17">
        <v>0</v>
      </c>
      <c r="E32" s="13"/>
      <c r="F32" s="13"/>
      <c r="G32" s="13"/>
      <c r="H32" s="100"/>
    </row>
    <row r="33" spans="1:8" ht="24.6">
      <c r="A33" s="97" t="s">
        <v>65</v>
      </c>
      <c r="B33" s="94"/>
      <c r="C33" s="10"/>
      <c r="D33" s="12">
        <v>2.2677417181764001</v>
      </c>
      <c r="E33" s="13"/>
      <c r="F33" s="13"/>
      <c r="G33" s="13"/>
      <c r="H33" s="16"/>
    </row>
    <row r="34" spans="1:8">
      <c r="A34" s="99" t="s">
        <v>127</v>
      </c>
      <c r="B34" s="15" t="s">
        <v>117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118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119</v>
      </c>
      <c r="C36" s="10"/>
      <c r="D36" s="12">
        <v>0</v>
      </c>
      <c r="E36" s="13"/>
      <c r="F36" s="13"/>
      <c r="G36" s="13"/>
      <c r="H36" s="16"/>
    </row>
    <row r="37" spans="1:8">
      <c r="A37" s="99"/>
      <c r="B37" s="15" t="s">
        <v>120</v>
      </c>
      <c r="C37" s="10"/>
      <c r="D37" s="12">
        <v>2.2677417181764001</v>
      </c>
      <c r="E37" s="13"/>
      <c r="F37" s="13"/>
      <c r="G37" s="13"/>
      <c r="H37" s="16"/>
    </row>
    <row r="38" spans="1:8">
      <c r="A38" s="95" t="s">
        <v>106</v>
      </c>
      <c r="B38" s="96"/>
      <c r="C38" s="99" t="s">
        <v>125</v>
      </c>
      <c r="D38" s="17">
        <v>2.2677417181764001</v>
      </c>
      <c r="E38" s="13">
        <v>7.4999999999999997E-2</v>
      </c>
      <c r="F38" s="13" t="s">
        <v>126</v>
      </c>
      <c r="G38" s="17">
        <v>30.236556242351998</v>
      </c>
      <c r="H38" s="16"/>
    </row>
    <row r="39" spans="1:8">
      <c r="A39" s="101">
        <v>1</v>
      </c>
      <c r="B39" s="15" t="s">
        <v>117</v>
      </c>
      <c r="C39" s="99"/>
      <c r="D39" s="17">
        <v>0</v>
      </c>
      <c r="E39" s="13"/>
      <c r="F39" s="13"/>
      <c r="G39" s="13"/>
      <c r="H39" s="100" t="s">
        <v>42</v>
      </c>
    </row>
    <row r="40" spans="1:8">
      <c r="A40" s="99"/>
      <c r="B40" s="15" t="s">
        <v>118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119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120</v>
      </c>
      <c r="C42" s="99"/>
      <c r="D42" s="17">
        <v>2.2677417181764001</v>
      </c>
      <c r="E42" s="13"/>
      <c r="F42" s="13"/>
      <c r="G42" s="13"/>
      <c r="H42" s="100"/>
    </row>
    <row r="43" spans="1:8" ht="24.6">
      <c r="A43" s="97" t="s">
        <v>76</v>
      </c>
      <c r="B43" s="94"/>
      <c r="C43" s="10"/>
      <c r="D43" s="12">
        <v>42.988331287279998</v>
      </c>
      <c r="E43" s="13"/>
      <c r="F43" s="13"/>
      <c r="G43" s="13"/>
      <c r="H43" s="16"/>
    </row>
    <row r="44" spans="1:8">
      <c r="A44" s="99" t="s">
        <v>128</v>
      </c>
      <c r="B44" s="15" t="s">
        <v>117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118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119</v>
      </c>
      <c r="C46" s="10"/>
      <c r="D46" s="12">
        <v>0</v>
      </c>
      <c r="E46" s="13"/>
      <c r="F46" s="13"/>
      <c r="G46" s="13"/>
      <c r="H46" s="16"/>
    </row>
    <row r="47" spans="1:8">
      <c r="A47" s="99"/>
      <c r="B47" s="15" t="s">
        <v>120</v>
      </c>
      <c r="C47" s="10"/>
      <c r="D47" s="12">
        <v>42.988331287279998</v>
      </c>
      <c r="E47" s="13"/>
      <c r="F47" s="13"/>
      <c r="G47" s="13"/>
      <c r="H47" s="16"/>
    </row>
    <row r="48" spans="1:8">
      <c r="A48" s="95" t="s">
        <v>76</v>
      </c>
      <c r="B48" s="96"/>
      <c r="C48" s="99" t="s">
        <v>125</v>
      </c>
      <c r="D48" s="17">
        <v>42.988331287279998</v>
      </c>
      <c r="E48" s="13">
        <v>7.4999999999999997E-2</v>
      </c>
      <c r="F48" s="13" t="s">
        <v>126</v>
      </c>
      <c r="G48" s="17">
        <v>573.17775049705995</v>
      </c>
      <c r="H48" s="16"/>
    </row>
    <row r="49" spans="1:8">
      <c r="A49" s="101">
        <v>1</v>
      </c>
      <c r="B49" s="15" t="s">
        <v>117</v>
      </c>
      <c r="C49" s="99"/>
      <c r="D49" s="17">
        <v>0</v>
      </c>
      <c r="E49" s="13"/>
      <c r="F49" s="13"/>
      <c r="G49" s="13"/>
      <c r="H49" s="100" t="s">
        <v>42</v>
      </c>
    </row>
    <row r="50" spans="1:8">
      <c r="A50" s="99"/>
      <c r="B50" s="15" t="s">
        <v>118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119</v>
      </c>
      <c r="C51" s="99"/>
      <c r="D51" s="17">
        <v>0</v>
      </c>
      <c r="E51" s="13"/>
      <c r="F51" s="13"/>
      <c r="G51" s="13"/>
      <c r="H51" s="100"/>
    </row>
    <row r="52" spans="1:8">
      <c r="A52" s="99"/>
      <c r="B52" s="15" t="s">
        <v>120</v>
      </c>
      <c r="C52" s="99"/>
      <c r="D52" s="17">
        <v>42.988331287279998</v>
      </c>
      <c r="E52" s="13"/>
      <c r="F52" s="13"/>
      <c r="G52" s="13"/>
      <c r="H52" s="100"/>
    </row>
    <row r="53" spans="1:8">
      <c r="A53" s="18"/>
      <c r="C53" s="18"/>
      <c r="D53" s="7"/>
      <c r="E53" s="7"/>
      <c r="F53" s="7"/>
      <c r="G53" s="7"/>
      <c r="H53" s="19"/>
    </row>
    <row r="55" spans="1:8">
      <c r="A55" s="98" t="s">
        <v>129</v>
      </c>
      <c r="B55" s="98"/>
      <c r="C55" s="98"/>
      <c r="D55" s="98"/>
      <c r="E55" s="98"/>
      <c r="F55" s="98"/>
      <c r="G55" s="98"/>
      <c r="H55" s="98"/>
    </row>
    <row r="56" spans="1:8">
      <c r="A56" s="98" t="s">
        <v>130</v>
      </c>
      <c r="B56" s="98"/>
      <c r="C56" s="98"/>
      <c r="D56" s="98"/>
      <c r="E56" s="98"/>
      <c r="F56" s="98"/>
      <c r="G56" s="98"/>
      <c r="H56" s="98"/>
    </row>
  </sheetData>
  <mergeCells count="32">
    <mergeCell ref="C48:C52"/>
    <mergeCell ref="H9:H12"/>
    <mergeCell ref="H19:H22"/>
    <mergeCell ref="H29:H32"/>
    <mergeCell ref="H39:H42"/>
    <mergeCell ref="H49:H52"/>
    <mergeCell ref="A55:H55"/>
    <mergeCell ref="A56:H5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C8:C12"/>
    <mergeCell ref="C18:C22"/>
    <mergeCell ref="C28:C32"/>
    <mergeCell ref="C38:C4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activeCell="B12" sqref="B12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131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132</v>
      </c>
      <c r="B3" s="2" t="s">
        <v>133</v>
      </c>
      <c r="C3" s="2" t="s">
        <v>134</v>
      </c>
      <c r="D3" s="2" t="s">
        <v>135</v>
      </c>
      <c r="E3" s="2" t="s">
        <v>136</v>
      </c>
      <c r="F3" s="2" t="s">
        <v>137</v>
      </c>
      <c r="G3" s="2" t="s">
        <v>138</v>
      </c>
      <c r="H3" s="2" t="s">
        <v>139</v>
      </c>
    </row>
    <row r="4" spans="1:8" ht="39" customHeight="1">
      <c r="A4" s="3" t="s">
        <v>140</v>
      </c>
      <c r="B4" s="4" t="s">
        <v>126</v>
      </c>
      <c r="C4" s="5">
        <v>0.1076953125</v>
      </c>
      <c r="D4" s="5">
        <v>5103.9171675885</v>
      </c>
      <c r="E4" s="4">
        <v>0.4</v>
      </c>
      <c r="F4" s="3" t="s">
        <v>140</v>
      </c>
      <c r="G4" s="5">
        <v>549.66795433755999</v>
      </c>
      <c r="H4" s="6" t="s">
        <v>141</v>
      </c>
    </row>
    <row r="5" spans="1:8" ht="39" hidden="1" customHeight="1">
      <c r="A5" s="3" t="s">
        <v>142</v>
      </c>
      <c r="B5" s="4" t="s">
        <v>126</v>
      </c>
      <c r="C5" s="5">
        <v>3.1406249999999997E-2</v>
      </c>
      <c r="D5" s="5">
        <v>818.22700652441995</v>
      </c>
      <c r="E5" s="4">
        <v>6</v>
      </c>
      <c r="F5" s="4"/>
      <c r="G5" s="5">
        <v>25.697441923658001</v>
      </c>
      <c r="H5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518-02-01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2025-11-14T08:02:38Z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948284580D0946CC95180DC178C38D4B_12</vt:lpwstr>
  </property>
  <property fmtid="{D5CDD505-2E9C-101B-9397-08002B2CF9AE}" pid="3" name="KSOProductBuildVer">
    <vt:lpwstr>1049-12.2.0.20795</vt:lpwstr>
  </property>
</Properties>
</file>